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<sst xmlns="http://schemas.openxmlformats.org/spreadsheetml/2006/main" count="251" uniqueCount="221">
  <si>
    <t xml:space="preserve">Název :  </t>
  </si>
  <si>
    <t>Psychiatrická léčebna   Bílá Voda</t>
  </si>
  <si>
    <t>Sídlo  :</t>
  </si>
  <si>
    <t>IČO    :</t>
  </si>
  <si>
    <t>Právní forma :</t>
  </si>
  <si>
    <t xml:space="preserve"> - samostatný právní subjekt</t>
  </si>
  <si>
    <t>telefon :</t>
  </si>
  <si>
    <t>fax      :</t>
  </si>
  <si>
    <t>e-mail :</t>
  </si>
  <si>
    <t>pl.bila.voda@ova.pvtnet.cz</t>
  </si>
  <si>
    <t>Zřizovatel     :</t>
  </si>
  <si>
    <t>Ministerstvo zdravotnictví</t>
  </si>
  <si>
    <t>Sídlo   :</t>
  </si>
  <si>
    <t>Palackého náměstí  4,  128 01   Praha  2</t>
  </si>
  <si>
    <t>IČO     :</t>
  </si>
  <si>
    <t xml:space="preserve"> - zřízena na dobu neurčitou</t>
  </si>
  <si>
    <t xml:space="preserve"> - v přímé řídící působnosti Ministerstva zdravotnictví </t>
  </si>
  <si>
    <t>stanovení účelu :</t>
  </si>
  <si>
    <t>internet. stránky :</t>
  </si>
  <si>
    <t xml:space="preserve"> -  výkon ekonomické, investiční, provozní, technické, administrativní a další odborné činnosti</t>
  </si>
  <si>
    <t xml:space="preserve">    v rozsahu potřebném pro naplnění účelu svého zřízení</t>
  </si>
  <si>
    <t>vedoucí organizace :</t>
  </si>
  <si>
    <t xml:space="preserve"> - ministr jmenuje a odvolává ředitele</t>
  </si>
  <si>
    <t xml:space="preserve"> - ředitel jmenuje svého zástupce</t>
  </si>
  <si>
    <t>jiná činnost  :</t>
  </si>
  <si>
    <t xml:space="preserve"> - vykonávaná na základě živnostenského oprávnění podle § 10 zákona č. 455/1991 Sb., o živnost.</t>
  </si>
  <si>
    <t xml:space="preserve"> - hostinská činnost v rámci závodního stravování</t>
  </si>
  <si>
    <t>určení majetku  :</t>
  </si>
  <si>
    <t xml:space="preserve"> - organizace je účetní jednotkou, v souladu s příslušnými právními předpisy hospodaří s majetkem</t>
  </si>
  <si>
    <t xml:space="preserve">   státu, který potřebuje k výkonu stanovené činnosti</t>
  </si>
  <si>
    <t xml:space="preserve">   podnikání, ve znění pozdějších předpisů , a v souladu s ustanovením § 63 zákona č. 218/2000 Sb.,</t>
  </si>
  <si>
    <t xml:space="preserve">   ve znění pozdějších předpisů, následující jinou  činnost :</t>
  </si>
  <si>
    <t>majetek  :</t>
  </si>
  <si>
    <t>software</t>
  </si>
  <si>
    <t>budovy a stavby - zdravotního charakteru</t>
  </si>
  <si>
    <t>budovy a stavby - provozního  charakteru</t>
  </si>
  <si>
    <t>budovy a stavby - ostatní</t>
  </si>
  <si>
    <t>zdravotní a laboratorní technika</t>
  </si>
  <si>
    <t>stroje provozní</t>
  </si>
  <si>
    <t>dopravní prostředky</t>
  </si>
  <si>
    <t>výpočetní technika</t>
  </si>
  <si>
    <t>ost. movité věci</t>
  </si>
  <si>
    <t>pozemky</t>
  </si>
  <si>
    <t>umělecká díla</t>
  </si>
  <si>
    <t>Celkem :</t>
  </si>
  <si>
    <t>provozní technika</t>
  </si>
  <si>
    <t>inventář</t>
  </si>
  <si>
    <t>ostatní</t>
  </si>
  <si>
    <t>údaje o rozpočtu :</t>
  </si>
  <si>
    <t>Spotřeba materiálu</t>
  </si>
  <si>
    <t>Spotřeba energie</t>
  </si>
  <si>
    <t>Spotřeba ostatních neskl. dod.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</si>
  <si>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</si>
  <si>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</si>
  <si>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</si>
  <si>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</si>
  <si>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</si>
  <si>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</si>
  <si>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a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</si>
  <si>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</si>
  <si>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</si>
  <si>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</si>
  <si>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</si>
  <si>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nemovitosti</t>
  </si>
  <si>
    <t>Ostatní daně a poplatky</t>
  </si>
  <si>
    <t>Sdmluvní pokuty a úroky z prodl.</t>
  </si>
  <si>
    <t>Ostatní pokuty a penále</t>
  </si>
  <si>
    <t>Odpis pohledávky</t>
  </si>
  <si>
    <t>Úroky</t>
  </si>
  <si>
    <t>Dary</t>
  </si>
  <si>
    <t>Manka a škody</t>
  </si>
  <si>
    <t>Jiné ostatní náklady</t>
  </si>
  <si>
    <t>Odpisy DNM, DHM</t>
  </si>
  <si>
    <t>Zůst.cena prodaného DNM,DHM</t>
  </si>
  <si>
    <t>Prodané cenné papíry a vklady</t>
  </si>
  <si>
    <t>Prodaný materiál</t>
  </si>
  <si>
    <t>Tvorba zákonných rezerv</t>
  </si>
  <si>
    <t>Účtová třída 5  celkem</t>
  </si>
  <si>
    <t>Tržby za vlastní výrobky</t>
  </si>
  <si>
    <t>Tržby z prodeje služeb</t>
  </si>
  <si>
    <t xml:space="preserve">Tržby za prodané zboží </t>
  </si>
  <si>
    <t>Změna stavu zásob polotovarů</t>
  </si>
  <si>
    <t>Změna stavu zásob nedok. výr.</t>
  </si>
  <si>
    <t>Změna stavu zásob výrobků</t>
  </si>
  <si>
    <t>Změna stavu zvířat</t>
  </si>
  <si>
    <t>Aktivace materiálu a zboží</t>
  </si>
  <si>
    <t>Aktivace DNM</t>
  </si>
  <si>
    <t>Aktivace DHM</t>
  </si>
  <si>
    <t>Smluvní pokuty a úroky z prodl.</t>
  </si>
  <si>
    <t>Platby za odepsané pohledávky</t>
  </si>
  <si>
    <t>Kursové zisky</t>
  </si>
  <si>
    <t>Zúčtování fondů</t>
  </si>
  <si>
    <t>Jiné ostat. výnosy</t>
  </si>
  <si>
    <t>Tržby z prodeje DNM,DHM</t>
  </si>
  <si>
    <t>Výnosy z dlouhod. fin. majetku</t>
  </si>
  <si>
    <t xml:space="preserve">Tržby z prodeje cenn. papírů </t>
  </si>
  <si>
    <t>Tržby z prodeje materiálu</t>
  </si>
  <si>
    <t>Výnosy z krátkod. fin. majetku</t>
  </si>
  <si>
    <t>Zúčt. zákonných rezerv</t>
  </si>
  <si>
    <t>Zúčt. zákonných oprav. položek</t>
  </si>
  <si>
    <t>Účtová třída 6 celkem</t>
  </si>
  <si>
    <t>Hospod. výsledek před zdaň.</t>
  </si>
  <si>
    <t>Daň z příjmů</t>
  </si>
  <si>
    <t>Dodatečné odvody daně z příjmů</t>
  </si>
  <si>
    <t>Hospodářský výsledek po zdaň.</t>
  </si>
  <si>
    <t>Kurzové ztráty</t>
  </si>
  <si>
    <t>Tvorba zák. oprav. položek</t>
  </si>
  <si>
    <t>příspěvek zřizovatele</t>
  </si>
  <si>
    <t>dotace - protidrogový program</t>
  </si>
  <si>
    <t xml:space="preserve">     %</t>
  </si>
  <si>
    <t>Výnosy :</t>
  </si>
  <si>
    <t>výnosy, náklady :</t>
  </si>
  <si>
    <t>Náklady :</t>
  </si>
  <si>
    <t>léky</t>
  </si>
  <si>
    <t>palivo</t>
  </si>
  <si>
    <t>osobní náklady</t>
  </si>
  <si>
    <t xml:space="preserve">       Kč</t>
  </si>
  <si>
    <t xml:space="preserve">         ukazatel</t>
  </si>
  <si>
    <t xml:space="preserve"> Skutečnost</t>
  </si>
  <si>
    <t>schválený</t>
  </si>
  <si>
    <t>po změnách</t>
  </si>
  <si>
    <t>Přehled rozepsaných závazných ukazatelů</t>
  </si>
  <si>
    <t>v tis. Kč</t>
  </si>
  <si>
    <t>Příspěvky a dotace na provoz</t>
  </si>
  <si>
    <t xml:space="preserve">                         a</t>
  </si>
  <si>
    <t xml:space="preserve">   b</t>
  </si>
  <si>
    <t>Aktivace  vnitroorganizačních služeb</t>
  </si>
  <si>
    <t>potraviny- pacienti</t>
  </si>
  <si>
    <t xml:space="preserve">         X</t>
  </si>
  <si>
    <t xml:space="preserve"> - z toho :  platy</t>
  </si>
  <si>
    <t>reprodukce majetku :</t>
  </si>
  <si>
    <t>DDNM, DDHM - stav k 1.1.</t>
  </si>
  <si>
    <t>DDNM, DDHM - zařazení</t>
  </si>
  <si>
    <t>DDNM, DDHM - vyřazení</t>
  </si>
  <si>
    <t>DDMM, DDHM - stav k 31. 12.</t>
  </si>
  <si>
    <t xml:space="preserve"> v tis. Kč</t>
  </si>
  <si>
    <t xml:space="preserve">DNM, DHM - stav k 1. 1. </t>
  </si>
  <si>
    <t>DNM, SHM - zařazení</t>
  </si>
  <si>
    <t>DNM, DHM - vyřazení</t>
  </si>
  <si>
    <t>cestovné</t>
  </si>
  <si>
    <t xml:space="preserve"> - z toho : cizina</t>
  </si>
  <si>
    <t>Poskytování zdravotní péče s využitím lůžkového fondu</t>
  </si>
  <si>
    <t>Rok</t>
  </si>
  <si>
    <t>Obložnost  (%)</t>
  </si>
  <si>
    <t>Průměrná ošetřovací doba  (den)</t>
  </si>
  <si>
    <t>Příspěvky a dotace se státníhoo rozpočtu</t>
  </si>
  <si>
    <t>dotace neinvestiční - provoz PL</t>
  </si>
  <si>
    <t>dotace neinvestiční - protidrog. program</t>
  </si>
  <si>
    <t>dotace investiční     - protidrog. program</t>
  </si>
  <si>
    <t>Vyhodnocení příjmů a výnosů</t>
  </si>
  <si>
    <t xml:space="preserve"> / v tis. Kč /</t>
  </si>
  <si>
    <t xml:space="preserve">náklady  </t>
  </si>
  <si>
    <t>výnosy</t>
  </si>
  <si>
    <t>hospodářský výsledek</t>
  </si>
  <si>
    <t>Rozbor zaměstnanosti a čerpání mzdových prostředků</t>
  </si>
  <si>
    <t>přepočt. evid. poč. zaměstnanců</t>
  </si>
  <si>
    <t>čerpání mzdových prostředků</t>
  </si>
  <si>
    <t>Za PL : prim. MUDr. Jeřábek Petr Ph. D.</t>
  </si>
  <si>
    <t>Základní personální údaje :</t>
  </si>
  <si>
    <t>věk</t>
  </si>
  <si>
    <t>muži</t>
  </si>
  <si>
    <t>ženy</t>
  </si>
  <si>
    <t>celkem</t>
  </si>
  <si>
    <t xml:space="preserve">        %</t>
  </si>
  <si>
    <t>do 20 let</t>
  </si>
  <si>
    <t>31 - 40 let</t>
  </si>
  <si>
    <t>21 - 30 let</t>
  </si>
  <si>
    <t>51 - 60 let</t>
  </si>
  <si>
    <t>61 let  a více</t>
  </si>
  <si>
    <t xml:space="preserve">celkem </t>
  </si>
  <si>
    <t>%</t>
  </si>
  <si>
    <t>41 - 50 let</t>
  </si>
  <si>
    <t xml:space="preserve">        X</t>
  </si>
  <si>
    <t>základní</t>
  </si>
  <si>
    <t>vyučen</t>
  </si>
  <si>
    <t>střední odborné</t>
  </si>
  <si>
    <t>úplné střední</t>
  </si>
  <si>
    <t>úplné střední odborné</t>
  </si>
  <si>
    <t>vyšší odborné</t>
  </si>
  <si>
    <t>vysokoškolské</t>
  </si>
  <si>
    <t>průměrný hrubý měsíční plat</t>
  </si>
  <si>
    <t>počet</t>
  </si>
  <si>
    <t>nástupy</t>
  </si>
  <si>
    <t>odchody</t>
  </si>
  <si>
    <t>doba trvání</t>
  </si>
  <si>
    <t xml:space="preserve">         %</t>
  </si>
  <si>
    <t>do  5 let</t>
  </si>
  <si>
    <t>do 10 let</t>
  </si>
  <si>
    <t>do 15 let</t>
  </si>
  <si>
    <t>nad 20 let</t>
  </si>
  <si>
    <t xml:space="preserve"> - organizace je odborným léčebným ústavem poskytujícím komplexní odbornou psychiatrickou,</t>
  </si>
  <si>
    <t xml:space="preserve">   diagnostickou, léčebnou a rehabilitační péči pro osoby nad 15 let věku. </t>
  </si>
  <si>
    <t xml:space="preserve"> - DNM, DHM    -    k 31. 12. 2006</t>
  </si>
  <si>
    <t xml:space="preserve"> - DDHM     -     k 31. 12. 2006</t>
  </si>
  <si>
    <t>ostatní dlouhodobý nehmotný majetek</t>
  </si>
  <si>
    <t>drobný dlouhodobý  nehmotný majetek</t>
  </si>
  <si>
    <t>Účet</t>
  </si>
  <si>
    <t xml:space="preserve">         Rozpočet  2006</t>
  </si>
  <si>
    <t>Dotace - protidrogový program</t>
  </si>
  <si>
    <t>příjmy od zdravotních pojišťoven - Dohadné položky</t>
  </si>
  <si>
    <t xml:space="preserve">     *)</t>
  </si>
  <si>
    <t xml:space="preserve">                ostatní platby za provedenou práci</t>
  </si>
  <si>
    <t>1. Členění zaměstnanců podle věku a pohlaví  k 31. 12. 2006</t>
  </si>
  <si>
    <t>2. Členění zaměstnanců podle vzdělání a pohlaví k 31. 12. 2006</t>
  </si>
  <si>
    <t>3. Celkový údaj o průměrných platech k 31. 12. 2006</t>
  </si>
  <si>
    <t>4. Celkový údaj o vzniku a skončení pracovních a služebních poměrů zaměstnanců v roce 2006</t>
  </si>
  <si>
    <t>5. Trvání pracovního a služebníhio poměru zaměstnanců k 31. 12. 2006</t>
  </si>
  <si>
    <t>HV :</t>
  </si>
  <si>
    <t>*)  zdravotní pojišťovny platí zálohově, nejsou nasmlouvány dodatky, příjmy stanoveny</t>
  </si>
  <si>
    <t xml:space="preserve">    dohadnou položkou.</t>
  </si>
  <si>
    <t>Bílá Voda čp.1,  PSČ  790 69</t>
  </si>
  <si>
    <t>ROČNÍ   ZPRÁVA  za období  1. 1. - 31. 12. 2006</t>
  </si>
  <si>
    <t>584 413 208-9,  584 414 155</t>
  </si>
  <si>
    <t>zástupce ředitele: MUDr. Danielová Pavlína</t>
  </si>
  <si>
    <t>ředitel:                  MUDr. Jeřábek Petr  Ph. D.</t>
  </si>
  <si>
    <t>www.pl.bila.voda.jesenicko.com</t>
  </si>
  <si>
    <t>státní příspěvková organizace</t>
  </si>
  <si>
    <t xml:space="preserve">                       </t>
  </si>
  <si>
    <t xml:space="preserve">                                                  </t>
  </si>
  <si>
    <t xml:space="preserve">                                                   </t>
  </si>
  <si>
    <t xml:space="preserve">            ředitel Psychiatrické léčebny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</si>
</sst>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u val="single"/>
      <sz val="10"/>
      <color indexed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7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26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4" fontId="3" fillId="0" borderId="30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3" fillId="0" borderId="31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6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5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" fillId="0" borderId="28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4" fontId="0" fillId="0" borderId="2" xfId="0" applyNumberFormat="1" applyBorder="1" applyAlignment="1">
      <alignment/>
    </xf>
    <xf numFmtId="0" fontId="3" fillId="0" borderId="21" xfId="0" applyFont="1" applyBorder="1" applyAlignment="1">
      <alignment/>
    </xf>
    <xf numFmtId="0" fontId="0" fillId="0" borderId="15" xfId="0" applyBorder="1" applyAlignment="1">
      <alignment/>
    </xf>
    <xf numFmtId="4" fontId="3" fillId="0" borderId="6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8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17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.bila.voda@ova.pvtnet.cz" TargetMode="External" /><Relationship Id="rId2" Type="http://schemas.openxmlformats.org/officeDocument/2006/relationships/hyperlink" Target="http://www.pl.bila.voda.jesenick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2"/>
  <sheetViews>
    <sheetView tabSelected="1" workbookViewId="0" topLeftCell="A151">
      <selection activeCell="B278" sqref="B278"/>
    </sheetView>
  </sheetViews>
  <sheetFormatPr defaultColWidth="9.00390625" defaultRowHeight="12.75"/>
  <cols>
    <col min="1" max="1" width="16.75390625" style="0" customWidth="1"/>
    <col min="2" max="2" width="29.75390625" style="0" customWidth="1"/>
    <col min="3" max="6" width="10.75390625" style="0" customWidth="1"/>
    <col min="7" max="7" width="12.75390625" style="0" customWidth="1"/>
    <col min="9" max="9" width="8.75390625" style="0" customWidth="1"/>
  </cols>
  <sheetData>
    <row r="2" spans="2:6" ht="15.75">
      <c r="B2" s="4" t="s">
        <v>211</v>
      </c>
      <c r="C2" s="4"/>
      <c r="D2" s="4"/>
      <c r="E2" s="4"/>
      <c r="F2" s="4"/>
    </row>
    <row r="3" ht="14.25">
      <c r="A3" s="1"/>
    </row>
    <row r="4" ht="12.75">
      <c r="A4" s="5"/>
    </row>
    <row r="5" spans="1:5" ht="12.75">
      <c r="A5" s="5" t="s">
        <v>0</v>
      </c>
      <c r="B5" s="2" t="s">
        <v>1</v>
      </c>
      <c r="C5" s="2"/>
      <c r="D5" s="2"/>
      <c r="E5" s="2"/>
    </row>
    <row r="6" spans="1:5" ht="12.75">
      <c r="A6" s="5" t="s">
        <v>2</v>
      </c>
      <c r="B6" s="2" t="s">
        <v>210</v>
      </c>
      <c r="C6" s="2"/>
      <c r="D6" s="2"/>
      <c r="E6" s="2"/>
    </row>
    <row r="7" spans="1:5" ht="12.75">
      <c r="A7" s="5" t="s">
        <v>3</v>
      </c>
      <c r="B7" s="152">
        <v>851388</v>
      </c>
      <c r="C7" s="2"/>
      <c r="D7" s="2"/>
      <c r="E7" s="2"/>
    </row>
    <row r="8" spans="1:5" ht="12.75">
      <c r="A8" s="5" t="s">
        <v>6</v>
      </c>
      <c r="B8" s="152" t="s">
        <v>212</v>
      </c>
      <c r="C8" s="2"/>
      <c r="D8" s="2"/>
      <c r="E8" s="2"/>
    </row>
    <row r="9" spans="1:5" ht="12.75">
      <c r="A9" s="5" t="s">
        <v>7</v>
      </c>
      <c r="B9" s="153">
        <v>584414160</v>
      </c>
      <c r="C9" s="2"/>
      <c r="D9" s="2"/>
      <c r="E9" s="2"/>
    </row>
    <row r="10" spans="1:5" ht="12.75">
      <c r="A10" s="5" t="s">
        <v>8</v>
      </c>
      <c r="B10" s="3" t="s">
        <v>9</v>
      </c>
      <c r="C10" s="2"/>
      <c r="D10" s="2"/>
      <c r="E10" s="2"/>
    </row>
    <row r="11" spans="1:2" ht="12.75">
      <c r="A11" s="5" t="s">
        <v>18</v>
      </c>
      <c r="B11" s="156" t="s">
        <v>215</v>
      </c>
    </row>
    <row r="12" ht="12.75">
      <c r="A12" s="5"/>
    </row>
    <row r="13" spans="1:6" ht="12.75">
      <c r="A13" s="5" t="s">
        <v>21</v>
      </c>
      <c r="B13" s="2" t="s">
        <v>214</v>
      </c>
      <c r="C13" s="2"/>
      <c r="D13" s="2"/>
      <c r="E13" s="2"/>
      <c r="F13" s="2"/>
    </row>
    <row r="14" spans="1:6" ht="12.75">
      <c r="A14" s="5"/>
      <c r="B14" s="2" t="s">
        <v>213</v>
      </c>
      <c r="C14" s="2"/>
      <c r="D14" s="2"/>
      <c r="E14" s="2"/>
      <c r="F14" s="2"/>
    </row>
    <row r="15" ht="12.75">
      <c r="A15" s="5"/>
    </row>
    <row r="16" spans="1:2" ht="12.75">
      <c r="A16" s="5" t="s">
        <v>4</v>
      </c>
      <c r="B16" s="154" t="s">
        <v>216</v>
      </c>
    </row>
    <row r="17" spans="1:2" ht="12.75">
      <c r="A17" s="5"/>
      <c r="B17" t="s">
        <v>5</v>
      </c>
    </row>
    <row r="18" spans="1:2" ht="12.75">
      <c r="A18" s="5"/>
      <c r="B18" t="s">
        <v>16</v>
      </c>
    </row>
    <row r="19" spans="1:2" ht="12.75">
      <c r="A19" s="5"/>
      <c r="B19" t="s">
        <v>15</v>
      </c>
    </row>
    <row r="20" ht="12.75">
      <c r="A20" s="5"/>
    </row>
    <row r="21" spans="1:2" ht="12.75">
      <c r="A21" s="5" t="s">
        <v>10</v>
      </c>
      <c r="B21" t="s">
        <v>11</v>
      </c>
    </row>
    <row r="22" spans="1:2" ht="12.75">
      <c r="A22" s="5" t="s">
        <v>12</v>
      </c>
      <c r="B22" t="s">
        <v>13</v>
      </c>
    </row>
    <row r="23" spans="1:2" ht="12.75">
      <c r="A23" s="5" t="s">
        <v>14</v>
      </c>
      <c r="B23" s="155">
        <v>24341</v>
      </c>
    </row>
    <row r="24" ht="12.75">
      <c r="A24" s="5"/>
    </row>
    <row r="25" spans="1:7" ht="14.25">
      <c r="A25" s="5"/>
      <c r="B25" t="s">
        <v>22</v>
      </c>
      <c r="G25" s="1"/>
    </row>
    <row r="26" spans="1:2" ht="12.75">
      <c r="A26" s="5"/>
      <c r="B26" t="s">
        <v>23</v>
      </c>
    </row>
    <row r="27" ht="12.75">
      <c r="A27" s="5"/>
    </row>
    <row r="28" ht="12.75">
      <c r="A28" s="5"/>
    </row>
    <row r="29" spans="1:2" ht="12.75">
      <c r="A29" s="5" t="s">
        <v>17</v>
      </c>
      <c r="B29" t="s">
        <v>190</v>
      </c>
    </row>
    <row r="30" spans="1:2" ht="12.75">
      <c r="A30" s="5"/>
      <c r="B30" t="s">
        <v>191</v>
      </c>
    </row>
    <row r="32" spans="1:2" ht="12.75">
      <c r="A32" s="5"/>
      <c r="B32" t="s">
        <v>19</v>
      </c>
    </row>
    <row r="33" spans="1:2" ht="12.75">
      <c r="A33" s="5"/>
      <c r="B33" t="s">
        <v>20</v>
      </c>
    </row>
    <row r="34" ht="12.75">
      <c r="A34" s="5"/>
    </row>
    <row r="35" spans="1:2" ht="12.75">
      <c r="A35" s="5" t="s">
        <v>24</v>
      </c>
      <c r="B35" t="s">
        <v>25</v>
      </c>
    </row>
    <row r="36" spans="1:2" ht="12.75">
      <c r="A36" s="5"/>
      <c r="B36" t="s">
        <v>30</v>
      </c>
    </row>
    <row r="37" spans="1:2" ht="12.75">
      <c r="A37" s="5"/>
      <c r="B37" t="s">
        <v>31</v>
      </c>
    </row>
    <row r="39" spans="1:2" ht="12.75">
      <c r="A39" s="5"/>
      <c r="B39" t="s">
        <v>26</v>
      </c>
    </row>
    <row r="40" ht="12.75">
      <c r="A40" s="5"/>
    </row>
    <row r="41" spans="1:2" ht="12.75">
      <c r="A41" s="5" t="s">
        <v>27</v>
      </c>
      <c r="B41" t="s">
        <v>28</v>
      </c>
    </row>
    <row r="42" spans="1:2" ht="12.75">
      <c r="A42" s="5"/>
      <c r="B42" t="s">
        <v>29</v>
      </c>
    </row>
    <row r="44" spans="1:8" ht="13.5" thickBot="1">
      <c r="A44" t="s">
        <v>32</v>
      </c>
      <c r="B44" s="19" t="s">
        <v>192</v>
      </c>
      <c r="C44" s="19"/>
      <c r="G44" t="s">
        <v>116</v>
      </c>
      <c r="H44" s="6"/>
    </row>
    <row r="45" ht="12.75">
      <c r="H45" s="6"/>
    </row>
    <row r="46" spans="2:8" ht="12.75">
      <c r="B46" t="s">
        <v>33</v>
      </c>
      <c r="G46" s="33">
        <v>135327</v>
      </c>
      <c r="H46" s="6"/>
    </row>
    <row r="47" spans="2:8" ht="12.75">
      <c r="B47" t="s">
        <v>194</v>
      </c>
      <c r="G47" s="33">
        <v>96000</v>
      </c>
      <c r="H47" s="6"/>
    </row>
    <row r="48" spans="2:8" ht="12.75">
      <c r="B48" t="s">
        <v>34</v>
      </c>
      <c r="G48" s="33">
        <v>34936831</v>
      </c>
      <c r="H48" s="6"/>
    </row>
    <row r="49" spans="2:8" ht="12.75">
      <c r="B49" t="s">
        <v>35</v>
      </c>
      <c r="G49" s="33">
        <v>8380455</v>
      </c>
      <c r="H49" s="32"/>
    </row>
    <row r="50" spans="2:8" ht="12.75">
      <c r="B50" t="s">
        <v>36</v>
      </c>
      <c r="G50" s="33">
        <v>1745193</v>
      </c>
      <c r="H50" s="6"/>
    </row>
    <row r="51" spans="2:8" ht="12.75">
      <c r="B51" t="s">
        <v>37</v>
      </c>
      <c r="G51" s="33">
        <v>1760910</v>
      </c>
      <c r="H51" s="6"/>
    </row>
    <row r="52" spans="2:8" ht="12.75">
      <c r="B52" t="s">
        <v>38</v>
      </c>
      <c r="G52" s="33">
        <v>2375571</v>
      </c>
      <c r="H52" s="6"/>
    </row>
    <row r="53" spans="2:8" ht="12.75">
      <c r="B53" t="s">
        <v>39</v>
      </c>
      <c r="G53" s="33">
        <v>1297639</v>
      </c>
      <c r="H53" s="6"/>
    </row>
    <row r="54" spans="2:8" ht="12.75">
      <c r="B54" t="s">
        <v>40</v>
      </c>
      <c r="G54" s="33">
        <v>305761</v>
      </c>
      <c r="H54" s="6"/>
    </row>
    <row r="55" spans="2:8" ht="12.75">
      <c r="B55" t="s">
        <v>41</v>
      </c>
      <c r="G55" s="33">
        <v>673391</v>
      </c>
      <c r="H55" s="6"/>
    </row>
    <row r="56" spans="2:8" ht="12.75">
      <c r="B56" t="s">
        <v>42</v>
      </c>
      <c r="G56" s="33">
        <v>972493</v>
      </c>
      <c r="H56" s="6"/>
    </row>
    <row r="57" spans="2:8" ht="12.75">
      <c r="B57" t="s">
        <v>43</v>
      </c>
      <c r="G57" s="33">
        <v>35100</v>
      </c>
      <c r="H57" s="6"/>
    </row>
    <row r="58" spans="7:8" ht="13.5" thickBot="1">
      <c r="G58" s="33"/>
      <c r="H58" s="6"/>
    </row>
    <row r="59" spans="2:7" ht="13.5" thickBot="1">
      <c r="B59" s="22" t="s">
        <v>44</v>
      </c>
      <c r="C59" s="22"/>
      <c r="D59" s="22"/>
      <c r="E59" s="22"/>
      <c r="F59" s="68"/>
      <c r="G59" s="34">
        <f>SUM(G46:G58)</f>
        <v>52714671</v>
      </c>
    </row>
    <row r="60" ht="13.5" thickTop="1"/>
    <row r="63" ht="12.75">
      <c r="C63" t="s">
        <v>217</v>
      </c>
    </row>
    <row r="65" spans="2:7" ht="13.5" thickBot="1">
      <c r="B65" s="19" t="s">
        <v>193</v>
      </c>
      <c r="C65" s="19"/>
      <c r="G65" s="6"/>
    </row>
    <row r="66" ht="12.75">
      <c r="G66" s="6"/>
    </row>
    <row r="67" spans="2:7" ht="12.75">
      <c r="B67" t="s">
        <v>195</v>
      </c>
      <c r="G67" s="33">
        <v>147284.01</v>
      </c>
    </row>
    <row r="68" spans="2:7" ht="12.75">
      <c r="B68" t="s">
        <v>37</v>
      </c>
      <c r="G68" s="33">
        <v>991028.6</v>
      </c>
    </row>
    <row r="69" spans="2:7" ht="12.75">
      <c r="B69" t="s">
        <v>45</v>
      </c>
      <c r="G69" s="33">
        <v>1715479.04</v>
      </c>
    </row>
    <row r="70" spans="2:7" ht="12.75">
      <c r="B70" t="s">
        <v>40</v>
      </c>
      <c r="G70" s="33">
        <v>1278889.94</v>
      </c>
    </row>
    <row r="71" spans="2:7" ht="12.75">
      <c r="B71" t="s">
        <v>46</v>
      </c>
      <c r="G71" s="33">
        <v>4190559.4</v>
      </c>
    </row>
    <row r="72" spans="2:7" ht="13.5" thickBot="1">
      <c r="B72" t="s">
        <v>47</v>
      </c>
      <c r="G72" s="33">
        <v>2541909.07</v>
      </c>
    </row>
    <row r="73" spans="2:7" ht="13.5" thickBot="1">
      <c r="B73" s="22" t="s">
        <v>44</v>
      </c>
      <c r="C73" s="22"/>
      <c r="D73" s="22"/>
      <c r="E73" s="22"/>
      <c r="F73" s="68"/>
      <c r="G73" s="34">
        <f>SUM(G67:G72)</f>
        <v>10865150.06</v>
      </c>
    </row>
    <row r="74" ht="13.5" thickTop="1">
      <c r="F74" s="33"/>
    </row>
    <row r="76" spans="1:4" ht="12.75">
      <c r="A76" t="s">
        <v>48</v>
      </c>
      <c r="B76" s="2" t="s">
        <v>121</v>
      </c>
      <c r="C76" s="2"/>
      <c r="D76" s="2"/>
    </row>
    <row r="77" ht="13.5" thickBot="1">
      <c r="F77" t="s">
        <v>122</v>
      </c>
    </row>
    <row r="78" spans="2:6" ht="13.5" thickBot="1">
      <c r="B78" s="23"/>
      <c r="C78" s="48" t="s">
        <v>196</v>
      </c>
      <c r="D78" s="36" t="s">
        <v>197</v>
      </c>
      <c r="E78" s="35"/>
      <c r="F78" s="10" t="s">
        <v>118</v>
      </c>
    </row>
    <row r="79" spans="2:6" ht="13.5" thickBot="1">
      <c r="B79" s="24" t="s">
        <v>117</v>
      </c>
      <c r="C79" s="49"/>
      <c r="D79" s="9" t="s">
        <v>119</v>
      </c>
      <c r="E79" s="9" t="s">
        <v>120</v>
      </c>
      <c r="F79" s="9"/>
    </row>
    <row r="80" spans="2:6" ht="13.5" thickBot="1">
      <c r="B80" s="36" t="s">
        <v>124</v>
      </c>
      <c r="C80" s="9" t="s">
        <v>125</v>
      </c>
      <c r="D80">
        <v>1</v>
      </c>
      <c r="E80" s="9">
        <v>2</v>
      </c>
      <c r="F80" s="9">
        <v>3</v>
      </c>
    </row>
    <row r="81" spans="2:6" ht="12.75">
      <c r="B81" s="12" t="s">
        <v>49</v>
      </c>
      <c r="C81" s="50">
        <v>501</v>
      </c>
      <c r="D81" s="37">
        <v>10010</v>
      </c>
      <c r="E81" s="37">
        <v>10010</v>
      </c>
      <c r="F81" s="37">
        <v>9568</v>
      </c>
    </row>
    <row r="82" spans="2:6" ht="12.75">
      <c r="B82" s="14" t="s">
        <v>50</v>
      </c>
      <c r="C82" s="51">
        <v>502</v>
      </c>
      <c r="D82" s="38">
        <v>1079</v>
      </c>
      <c r="E82" s="38">
        <v>1079</v>
      </c>
      <c r="F82" s="38">
        <v>1344</v>
      </c>
    </row>
    <row r="83" spans="2:6" ht="12.75">
      <c r="B83" s="14" t="s">
        <v>51</v>
      </c>
      <c r="C83" s="51">
        <v>503</v>
      </c>
      <c r="D83" s="38">
        <v>0</v>
      </c>
      <c r="E83" s="38">
        <v>0</v>
      </c>
      <c r="F83" s="38">
        <v>0</v>
      </c>
    </row>
    <row r="84" spans="2:6" ht="12.75">
      <c r="B84" s="14" t="s">
        <v>52</v>
      </c>
      <c r="C84" s="51">
        <v>504</v>
      </c>
      <c r="D84" s="38">
        <v>0</v>
      </c>
      <c r="E84" s="38">
        <v>0</v>
      </c>
      <c r="F84" s="38">
        <v>0</v>
      </c>
    </row>
    <row r="85" spans="2:6" ht="12.75">
      <c r="B85" s="14" t="s">
        <v>53</v>
      </c>
      <c r="C85" s="51">
        <v>511</v>
      </c>
      <c r="D85" s="38">
        <v>2468</v>
      </c>
      <c r="E85" s="38">
        <v>2468</v>
      </c>
      <c r="F85" s="38">
        <v>496</v>
      </c>
    </row>
    <row r="86" spans="2:6" ht="12.75">
      <c r="B86" s="14" t="s">
        <v>54</v>
      </c>
      <c r="C86" s="51">
        <v>512</v>
      </c>
      <c r="D86" s="38">
        <v>350</v>
      </c>
      <c r="E86" s="38">
        <v>350</v>
      </c>
      <c r="F86" s="38">
        <v>252</v>
      </c>
    </row>
    <row r="87" spans="2:6" ht="12.75">
      <c r="B87" s="14" t="s">
        <v>55</v>
      </c>
      <c r="C87" s="51">
        <v>513</v>
      </c>
      <c r="D87" s="38">
        <v>5</v>
      </c>
      <c r="E87" s="38">
        <v>5</v>
      </c>
      <c r="F87" s="38">
        <v>0</v>
      </c>
    </row>
    <row r="88" spans="2:6" ht="12.75">
      <c r="B88" s="14" t="s">
        <v>56</v>
      </c>
      <c r="C88" s="51">
        <v>518</v>
      </c>
      <c r="D88" s="38">
        <v>1800</v>
      </c>
      <c r="E88" s="38">
        <v>1800</v>
      </c>
      <c r="F88" s="38">
        <v>1415</v>
      </c>
    </row>
    <row r="89" spans="2:6" ht="12.75">
      <c r="B89" s="14" t="s">
        <v>57</v>
      </c>
      <c r="C89" s="51">
        <v>521</v>
      </c>
      <c r="D89" s="38">
        <v>25338</v>
      </c>
      <c r="E89" s="38">
        <v>25338</v>
      </c>
      <c r="F89" s="38">
        <v>25619</v>
      </c>
    </row>
    <row r="90" spans="2:9" ht="12.75">
      <c r="B90" s="14" t="s">
        <v>58</v>
      </c>
      <c r="C90" s="51">
        <v>524</v>
      </c>
      <c r="D90" s="38">
        <v>8869</v>
      </c>
      <c r="E90" s="38">
        <v>8869</v>
      </c>
      <c r="F90" s="38">
        <v>8946</v>
      </c>
      <c r="G90" s="26"/>
      <c r="H90" s="8"/>
      <c r="I90" s="8"/>
    </row>
    <row r="91" spans="2:6" ht="12.75">
      <c r="B91" s="14" t="s">
        <v>59</v>
      </c>
      <c r="C91" s="51">
        <v>525</v>
      </c>
      <c r="D91" s="38">
        <v>106</v>
      </c>
      <c r="E91" s="38">
        <v>106</v>
      </c>
      <c r="F91" s="38">
        <v>107</v>
      </c>
    </row>
    <row r="92" spans="2:6" ht="12.75">
      <c r="B92" s="14" t="s">
        <v>60</v>
      </c>
      <c r="C92" s="51">
        <v>527</v>
      </c>
      <c r="D92" s="38">
        <v>507</v>
      </c>
      <c r="E92" s="38">
        <v>507</v>
      </c>
      <c r="F92" s="38">
        <v>512</v>
      </c>
    </row>
    <row r="93" spans="2:6" ht="12.75">
      <c r="B93" s="14" t="s">
        <v>61</v>
      </c>
      <c r="C93" s="51">
        <v>528</v>
      </c>
      <c r="D93" s="38">
        <v>0</v>
      </c>
      <c r="E93" s="38">
        <v>0</v>
      </c>
      <c r="F93" s="38">
        <v>0</v>
      </c>
    </row>
    <row r="94" spans="2:6" ht="12.75">
      <c r="B94" s="14" t="s">
        <v>62</v>
      </c>
      <c r="C94" s="51">
        <v>531</v>
      </c>
      <c r="D94" s="38">
        <v>0</v>
      </c>
      <c r="E94" s="38">
        <v>0</v>
      </c>
      <c r="F94" s="38">
        <v>12</v>
      </c>
    </row>
    <row r="95" spans="2:6" ht="12.75">
      <c r="B95" s="14" t="s">
        <v>63</v>
      </c>
      <c r="C95" s="51">
        <v>532</v>
      </c>
      <c r="D95" s="38">
        <v>1</v>
      </c>
      <c r="E95" s="38">
        <v>1</v>
      </c>
      <c r="F95" s="38">
        <v>1</v>
      </c>
    </row>
    <row r="96" spans="2:6" ht="12.75">
      <c r="B96" s="14" t="s">
        <v>64</v>
      </c>
      <c r="C96" s="51">
        <v>538</v>
      </c>
      <c r="D96" s="38">
        <v>0</v>
      </c>
      <c r="E96" s="38">
        <v>0</v>
      </c>
      <c r="F96" s="38">
        <v>3</v>
      </c>
    </row>
    <row r="97" spans="2:6" ht="12.75">
      <c r="B97" s="14" t="s">
        <v>65</v>
      </c>
      <c r="C97" s="51">
        <v>541</v>
      </c>
      <c r="D97" s="38">
        <v>0</v>
      </c>
      <c r="E97" s="38">
        <v>0</v>
      </c>
      <c r="F97" s="38">
        <v>0</v>
      </c>
    </row>
    <row r="98" spans="2:6" ht="12.75">
      <c r="B98" s="14" t="s">
        <v>66</v>
      </c>
      <c r="C98" s="51">
        <v>542</v>
      </c>
      <c r="D98" s="38">
        <v>0</v>
      </c>
      <c r="E98" s="38">
        <v>0</v>
      </c>
      <c r="F98" s="38">
        <v>0</v>
      </c>
    </row>
    <row r="99" spans="2:6" ht="12.75">
      <c r="B99" s="14" t="s">
        <v>67</v>
      </c>
      <c r="C99" s="51">
        <v>543</v>
      </c>
      <c r="D99" s="39">
        <v>0</v>
      </c>
      <c r="E99" s="40">
        <v>0</v>
      </c>
      <c r="F99" s="38">
        <v>0</v>
      </c>
    </row>
    <row r="100" spans="2:6" ht="12.75">
      <c r="B100" s="14" t="s">
        <v>68</v>
      </c>
      <c r="C100" s="51">
        <v>544</v>
      </c>
      <c r="D100" s="39">
        <v>0</v>
      </c>
      <c r="E100" s="40">
        <v>0</v>
      </c>
      <c r="F100" s="38">
        <v>0</v>
      </c>
    </row>
    <row r="101" spans="2:6" ht="12.75">
      <c r="B101" s="14" t="s">
        <v>105</v>
      </c>
      <c r="C101" s="51">
        <v>545</v>
      </c>
      <c r="D101" s="39">
        <v>0</v>
      </c>
      <c r="E101" s="40">
        <v>0</v>
      </c>
      <c r="F101" s="38">
        <v>0</v>
      </c>
    </row>
    <row r="102" spans="2:6" ht="12.75">
      <c r="B102" s="14" t="s">
        <v>69</v>
      </c>
      <c r="C102" s="51">
        <v>546</v>
      </c>
      <c r="D102" s="39">
        <v>0</v>
      </c>
      <c r="E102" s="40">
        <v>0</v>
      </c>
      <c r="F102" s="38">
        <v>0</v>
      </c>
    </row>
    <row r="103" spans="2:6" ht="12.75">
      <c r="B103" s="14" t="s">
        <v>70</v>
      </c>
      <c r="C103" s="51">
        <v>548</v>
      </c>
      <c r="D103" s="39">
        <v>0</v>
      </c>
      <c r="E103" s="40">
        <v>0</v>
      </c>
      <c r="F103" s="38">
        <v>0</v>
      </c>
    </row>
    <row r="104" spans="2:6" ht="12.75">
      <c r="B104" s="14" t="s">
        <v>71</v>
      </c>
      <c r="C104" s="51">
        <v>549</v>
      </c>
      <c r="D104" s="39">
        <v>1165</v>
      </c>
      <c r="E104" s="40">
        <v>1165</v>
      </c>
      <c r="F104" s="38">
        <v>1105</v>
      </c>
    </row>
    <row r="105" spans="2:6" ht="12.75">
      <c r="B105" s="14" t="s">
        <v>72</v>
      </c>
      <c r="C105" s="51">
        <v>551</v>
      </c>
      <c r="D105" s="39">
        <v>1598</v>
      </c>
      <c r="E105" s="40">
        <v>1598</v>
      </c>
      <c r="F105" s="38">
        <v>1862</v>
      </c>
    </row>
    <row r="106" spans="2:6" ht="12.75">
      <c r="B106" s="14" t="s">
        <v>73</v>
      </c>
      <c r="C106" s="51">
        <v>552</v>
      </c>
      <c r="D106" s="39">
        <v>0</v>
      </c>
      <c r="E106" s="40">
        <v>0</v>
      </c>
      <c r="F106" s="38">
        <v>0</v>
      </c>
    </row>
    <row r="107" spans="2:6" ht="12.75">
      <c r="B107" s="14" t="s">
        <v>74</v>
      </c>
      <c r="C107" s="51">
        <v>553</v>
      </c>
      <c r="D107" s="39">
        <v>0</v>
      </c>
      <c r="E107" s="40">
        <v>0</v>
      </c>
      <c r="F107" s="38">
        <v>0</v>
      </c>
    </row>
    <row r="108" spans="2:6" ht="12.75">
      <c r="B108" s="14" t="s">
        <v>75</v>
      </c>
      <c r="C108" s="51">
        <v>554</v>
      </c>
      <c r="D108" s="39">
        <v>0</v>
      </c>
      <c r="E108" s="40">
        <v>0</v>
      </c>
      <c r="F108" s="38">
        <v>0</v>
      </c>
    </row>
    <row r="109" spans="2:6" ht="12.75">
      <c r="B109" s="14" t="s">
        <v>76</v>
      </c>
      <c r="C109" s="51">
        <v>556</v>
      </c>
      <c r="D109" s="39">
        <v>0</v>
      </c>
      <c r="E109" s="40">
        <v>0</v>
      </c>
      <c r="F109" s="38">
        <v>0</v>
      </c>
    </row>
    <row r="110" spans="2:6" ht="13.5" thickBot="1">
      <c r="B110" s="15" t="s">
        <v>106</v>
      </c>
      <c r="C110" s="52">
        <v>559</v>
      </c>
      <c r="D110" s="41">
        <v>0</v>
      </c>
      <c r="E110" s="42">
        <v>0</v>
      </c>
      <c r="F110" s="43">
        <v>0</v>
      </c>
    </row>
    <row r="111" spans="2:6" ht="13.5" thickBot="1">
      <c r="B111" s="25" t="s">
        <v>77</v>
      </c>
      <c r="C111" s="31"/>
      <c r="D111" s="44">
        <f>SUM(D81:D110)</f>
        <v>53296</v>
      </c>
      <c r="E111" s="34">
        <f>SUM(E81:E110)</f>
        <v>53296</v>
      </c>
      <c r="F111" s="44">
        <f>SUM(F81:F110)</f>
        <v>51242</v>
      </c>
    </row>
    <row r="112" spans="2:6" ht="13.5" thickTop="1">
      <c r="B112" s="12" t="s">
        <v>78</v>
      </c>
      <c r="C112" s="53">
        <v>601</v>
      </c>
      <c r="D112" s="37">
        <v>10</v>
      </c>
      <c r="E112" s="37">
        <v>10</v>
      </c>
      <c r="F112" s="37">
        <v>9</v>
      </c>
    </row>
    <row r="113" spans="2:6" ht="12.75">
      <c r="B113" s="14" t="s">
        <v>79</v>
      </c>
      <c r="C113" s="51">
        <v>602</v>
      </c>
      <c r="D113" s="38">
        <v>51831</v>
      </c>
      <c r="E113" s="38">
        <v>51831</v>
      </c>
      <c r="F113" s="38">
        <v>50791</v>
      </c>
    </row>
    <row r="114" spans="2:6" ht="12.75">
      <c r="B114" s="14" t="s">
        <v>80</v>
      </c>
      <c r="C114" s="51">
        <v>604</v>
      </c>
      <c r="D114" s="38">
        <v>0</v>
      </c>
      <c r="E114" s="38">
        <v>0</v>
      </c>
      <c r="F114" s="38">
        <v>0</v>
      </c>
    </row>
    <row r="115" spans="2:6" ht="12.75">
      <c r="B115" s="14" t="s">
        <v>82</v>
      </c>
      <c r="C115" s="51">
        <v>611</v>
      </c>
      <c r="D115" s="38">
        <v>0</v>
      </c>
      <c r="E115" s="38">
        <v>0</v>
      </c>
      <c r="F115" s="38">
        <v>0</v>
      </c>
    </row>
    <row r="116" spans="2:6" ht="12.75">
      <c r="B116" s="14" t="s">
        <v>81</v>
      </c>
      <c r="C116" s="51">
        <v>612</v>
      </c>
      <c r="D116" s="38">
        <v>0</v>
      </c>
      <c r="E116" s="38">
        <v>0</v>
      </c>
      <c r="F116" s="38">
        <v>0</v>
      </c>
    </row>
    <row r="117" spans="2:6" ht="12.75">
      <c r="B117" s="14" t="s">
        <v>83</v>
      </c>
      <c r="C117" s="51">
        <v>613</v>
      </c>
      <c r="D117" s="38">
        <v>0</v>
      </c>
      <c r="E117" s="38">
        <v>0</v>
      </c>
      <c r="F117" s="38">
        <v>0</v>
      </c>
    </row>
    <row r="118" spans="2:6" ht="12.75">
      <c r="B118" s="14" t="s">
        <v>84</v>
      </c>
      <c r="C118" s="51">
        <v>614</v>
      </c>
      <c r="D118" s="38">
        <v>15</v>
      </c>
      <c r="E118" s="38">
        <v>15</v>
      </c>
      <c r="F118" s="38">
        <v>22</v>
      </c>
    </row>
    <row r="119" spans="2:6" ht="12.75">
      <c r="B119" s="14" t="s">
        <v>85</v>
      </c>
      <c r="C119" s="51">
        <v>621</v>
      </c>
      <c r="D119" s="38">
        <v>0</v>
      </c>
      <c r="E119" s="38">
        <v>0</v>
      </c>
      <c r="F119" s="38">
        <v>0</v>
      </c>
    </row>
    <row r="120" spans="2:6" ht="12.75">
      <c r="B120" s="51" t="s">
        <v>126</v>
      </c>
      <c r="C120" s="51">
        <v>622</v>
      </c>
      <c r="D120" s="38">
        <v>0</v>
      </c>
      <c r="E120" s="38">
        <v>0</v>
      </c>
      <c r="F120" s="38">
        <v>0</v>
      </c>
    </row>
    <row r="121" spans="2:6" ht="12.75">
      <c r="B121" s="14" t="s">
        <v>86</v>
      </c>
      <c r="C121" s="55">
        <v>623</v>
      </c>
      <c r="D121" s="54">
        <v>0</v>
      </c>
      <c r="E121" s="54">
        <v>0</v>
      </c>
      <c r="F121" s="54">
        <v>0</v>
      </c>
    </row>
    <row r="122" spans="2:6" ht="13.5" thickBot="1">
      <c r="B122" s="15" t="s">
        <v>87</v>
      </c>
      <c r="C122" s="56">
        <v>624</v>
      </c>
      <c r="D122" s="58">
        <v>0</v>
      </c>
      <c r="E122" s="43">
        <v>0</v>
      </c>
      <c r="F122" s="59">
        <v>0</v>
      </c>
    </row>
    <row r="123" ht="12.75">
      <c r="D123" s="57"/>
    </row>
    <row r="124" ht="12.75">
      <c r="D124" s="11"/>
    </row>
    <row r="125" ht="12.75">
      <c r="B125" t="s">
        <v>218</v>
      </c>
    </row>
    <row r="126" ht="13.5" thickBot="1"/>
    <row r="127" spans="2:6" ht="12.75">
      <c r="B127" s="12" t="s">
        <v>88</v>
      </c>
      <c r="C127" s="50">
        <v>641</v>
      </c>
      <c r="D127" s="37">
        <v>0</v>
      </c>
      <c r="E127" s="37">
        <v>0</v>
      </c>
      <c r="F127" s="60">
        <v>0</v>
      </c>
    </row>
    <row r="128" spans="2:6" ht="12.75">
      <c r="B128" s="14" t="s">
        <v>66</v>
      </c>
      <c r="C128" s="51">
        <v>642</v>
      </c>
      <c r="D128" s="38">
        <v>0</v>
      </c>
      <c r="E128" s="38">
        <v>0</v>
      </c>
      <c r="F128" s="61">
        <v>0</v>
      </c>
    </row>
    <row r="129" spans="2:6" ht="12.75">
      <c r="B129" s="14" t="s">
        <v>89</v>
      </c>
      <c r="C129" s="51">
        <v>643</v>
      </c>
      <c r="D129" s="38">
        <v>0</v>
      </c>
      <c r="E129" s="38">
        <v>0</v>
      </c>
      <c r="F129" s="61">
        <v>0</v>
      </c>
    </row>
    <row r="130" spans="2:6" ht="12.75">
      <c r="B130" s="14" t="s">
        <v>68</v>
      </c>
      <c r="C130" s="51">
        <v>644</v>
      </c>
      <c r="D130" s="38">
        <v>3</v>
      </c>
      <c r="E130" s="38">
        <v>3</v>
      </c>
      <c r="F130" s="61">
        <v>3</v>
      </c>
    </row>
    <row r="131" spans="2:6" ht="12.75">
      <c r="B131" s="14" t="s">
        <v>90</v>
      </c>
      <c r="C131" s="51">
        <v>645</v>
      </c>
      <c r="D131" s="38">
        <v>0</v>
      </c>
      <c r="E131" s="38">
        <v>0</v>
      </c>
      <c r="F131" s="61">
        <v>4</v>
      </c>
    </row>
    <row r="132" spans="2:6" ht="12.75">
      <c r="B132" s="14" t="s">
        <v>91</v>
      </c>
      <c r="C132" s="51">
        <v>648</v>
      </c>
      <c r="D132" s="38">
        <v>1100</v>
      </c>
      <c r="E132" s="38">
        <v>1100</v>
      </c>
      <c r="F132" s="61">
        <v>219</v>
      </c>
    </row>
    <row r="133" spans="2:6" ht="12.75">
      <c r="B133" s="14" t="s">
        <v>92</v>
      </c>
      <c r="C133" s="51">
        <v>649</v>
      </c>
      <c r="D133" s="38">
        <v>4</v>
      </c>
      <c r="E133" s="38">
        <v>4</v>
      </c>
      <c r="F133" s="61">
        <v>510</v>
      </c>
    </row>
    <row r="134" spans="2:6" ht="12.75">
      <c r="B134" s="14" t="s">
        <v>93</v>
      </c>
      <c r="C134" s="51">
        <v>651</v>
      </c>
      <c r="D134" s="38">
        <v>0</v>
      </c>
      <c r="E134" s="38">
        <v>0</v>
      </c>
      <c r="F134" s="61">
        <v>0</v>
      </c>
    </row>
    <row r="135" spans="2:6" ht="12.75">
      <c r="B135" s="14" t="s">
        <v>94</v>
      </c>
      <c r="C135" s="51">
        <v>652</v>
      </c>
      <c r="D135" s="38">
        <v>0</v>
      </c>
      <c r="E135" s="38">
        <v>0</v>
      </c>
      <c r="F135" s="61">
        <v>0</v>
      </c>
    </row>
    <row r="136" spans="2:6" ht="12.75">
      <c r="B136" s="14" t="s">
        <v>95</v>
      </c>
      <c r="C136" s="51">
        <v>653</v>
      </c>
      <c r="D136" s="38">
        <v>0</v>
      </c>
      <c r="E136" s="38">
        <v>0</v>
      </c>
      <c r="F136" s="62">
        <v>0</v>
      </c>
    </row>
    <row r="137" spans="2:6" ht="12.75">
      <c r="B137" s="14" t="s">
        <v>96</v>
      </c>
      <c r="C137" s="51">
        <v>654</v>
      </c>
      <c r="D137" s="38">
        <v>0</v>
      </c>
      <c r="E137" s="38">
        <v>0</v>
      </c>
      <c r="F137" s="61">
        <v>0</v>
      </c>
    </row>
    <row r="138" spans="2:6" ht="12.75">
      <c r="B138" s="14" t="s">
        <v>97</v>
      </c>
      <c r="C138" s="51">
        <v>655</v>
      </c>
      <c r="D138" s="38">
        <v>0</v>
      </c>
      <c r="E138" s="38">
        <v>0</v>
      </c>
      <c r="F138" s="61">
        <v>0</v>
      </c>
    </row>
    <row r="139" spans="2:6" ht="12.75">
      <c r="B139" s="14" t="s">
        <v>98</v>
      </c>
      <c r="C139" s="51">
        <v>656</v>
      </c>
      <c r="D139" s="38">
        <v>0</v>
      </c>
      <c r="E139" s="38">
        <v>0</v>
      </c>
      <c r="F139" s="61">
        <v>0</v>
      </c>
    </row>
    <row r="140" spans="2:6" ht="12.75">
      <c r="B140" s="14" t="s">
        <v>99</v>
      </c>
      <c r="C140" s="51">
        <v>659</v>
      </c>
      <c r="D140" s="39">
        <v>0</v>
      </c>
      <c r="E140" s="39">
        <v>0</v>
      </c>
      <c r="F140" s="61">
        <v>0</v>
      </c>
    </row>
    <row r="141" spans="2:6" ht="13.5" thickBot="1">
      <c r="B141" s="15" t="s">
        <v>123</v>
      </c>
      <c r="C141" s="52">
        <v>691</v>
      </c>
      <c r="D141" s="41">
        <v>333</v>
      </c>
      <c r="E141" s="41">
        <v>333</v>
      </c>
      <c r="F141" s="63">
        <v>333</v>
      </c>
    </row>
    <row r="142" spans="2:6" ht="13.5" thickBot="1">
      <c r="B142" s="9" t="s">
        <v>198</v>
      </c>
      <c r="C142" s="9">
        <v>691</v>
      </c>
      <c r="D142" s="145">
        <v>0</v>
      </c>
      <c r="E142" s="145">
        <v>0</v>
      </c>
      <c r="F142" s="145">
        <v>90</v>
      </c>
    </row>
    <row r="143" spans="2:6" ht="13.5" thickBot="1">
      <c r="B143" s="31" t="s">
        <v>100</v>
      </c>
      <c r="C143" s="31"/>
      <c r="D143" s="44">
        <f>SUM(D112:D142)</f>
        <v>53296</v>
      </c>
      <c r="E143" s="44">
        <f>SUM(E112:E142)</f>
        <v>53296</v>
      </c>
      <c r="F143" s="44">
        <f>SUM(F112:F142)</f>
        <v>51981</v>
      </c>
    </row>
    <row r="144" spans="2:6" ht="14.25" thickBot="1" thickTop="1">
      <c r="B144" s="64" t="s">
        <v>101</v>
      </c>
      <c r="C144" s="64"/>
      <c r="D144" s="65">
        <f>D143-D111</f>
        <v>0</v>
      </c>
      <c r="E144" s="65">
        <f>E143-E111</f>
        <v>0</v>
      </c>
      <c r="F144" s="65">
        <f>F143-F111</f>
        <v>739</v>
      </c>
    </row>
    <row r="145" spans="2:6" ht="12.75">
      <c r="B145" s="16" t="s">
        <v>102</v>
      </c>
      <c r="C145" s="50">
        <v>591</v>
      </c>
      <c r="D145" s="46">
        <v>0</v>
      </c>
      <c r="E145" s="46">
        <v>0</v>
      </c>
      <c r="F145" s="37">
        <v>94</v>
      </c>
    </row>
    <row r="146" spans="2:6" ht="13.5" thickBot="1">
      <c r="B146" s="17" t="s">
        <v>103</v>
      </c>
      <c r="C146" s="52">
        <v>595</v>
      </c>
      <c r="D146" s="41">
        <v>0</v>
      </c>
      <c r="E146" s="41">
        <v>0</v>
      </c>
      <c r="F146" s="43">
        <v>0</v>
      </c>
    </row>
    <row r="147" spans="2:6" ht="13.5" thickBot="1">
      <c r="B147" s="28" t="s">
        <v>104</v>
      </c>
      <c r="C147" s="27"/>
      <c r="D147" s="47">
        <f>D143-D111</f>
        <v>0</v>
      </c>
      <c r="E147" s="47">
        <f>E143-E111</f>
        <v>0</v>
      </c>
      <c r="F147" s="45">
        <f>F144-F145-F146</f>
        <v>645</v>
      </c>
    </row>
    <row r="149" spans="1:2" ht="13.5" thickBot="1">
      <c r="A149" t="s">
        <v>111</v>
      </c>
      <c r="B149" s="19" t="s">
        <v>110</v>
      </c>
    </row>
    <row r="150" spans="5:6" ht="12.75">
      <c r="E150" s="67" t="s">
        <v>122</v>
      </c>
      <c r="F150" s="66" t="s">
        <v>109</v>
      </c>
    </row>
    <row r="151" spans="2:7" ht="12.75">
      <c r="B151" t="s">
        <v>199</v>
      </c>
      <c r="E151" s="33">
        <v>50000</v>
      </c>
      <c r="F151" s="18">
        <f>(E151/E155)*100</f>
        <v>96.18899213174045</v>
      </c>
      <c r="G151" t="s">
        <v>200</v>
      </c>
    </row>
    <row r="152" spans="2:6" ht="12.75">
      <c r="B152" t="s">
        <v>107</v>
      </c>
      <c r="E152" s="33">
        <v>333</v>
      </c>
      <c r="F152" s="18">
        <f>(E152/E155)*100</f>
        <v>0.6406186875973914</v>
      </c>
    </row>
    <row r="153" spans="2:6" ht="12.75">
      <c r="B153" t="s">
        <v>108</v>
      </c>
      <c r="E153" s="33">
        <v>90</v>
      </c>
      <c r="F153" s="18">
        <f>(E153/E155)*100</f>
        <v>0.1731401858371328</v>
      </c>
    </row>
    <row r="154" spans="2:6" ht="12.75" customHeight="1" thickBot="1">
      <c r="B154" t="s">
        <v>47</v>
      </c>
      <c r="E154" s="33">
        <v>1558</v>
      </c>
      <c r="F154" s="18">
        <f>(E154/E155)*100</f>
        <v>2.9972489948250325</v>
      </c>
    </row>
    <row r="155" spans="2:6" ht="12.75" customHeight="1" thickBot="1">
      <c r="B155" s="22" t="s">
        <v>44</v>
      </c>
      <c r="C155" s="68"/>
      <c r="D155" s="68"/>
      <c r="E155" s="69">
        <f>SUM(E151:E155)</f>
        <v>51981</v>
      </c>
      <c r="F155" s="29">
        <f>SUM(F151:F155)</f>
        <v>100</v>
      </c>
    </row>
    <row r="156" ht="12.75" customHeight="1" thickTop="1">
      <c r="B156" t="s">
        <v>208</v>
      </c>
    </row>
    <row r="157" ht="12.75">
      <c r="B157" t="s">
        <v>209</v>
      </c>
    </row>
    <row r="159" spans="2:6" ht="13.5" thickBot="1">
      <c r="B159" s="19" t="s">
        <v>112</v>
      </c>
      <c r="E159" s="33"/>
      <c r="F159" s="149"/>
    </row>
    <row r="160" spans="5:6" ht="12.75">
      <c r="E160" s="127" t="s">
        <v>122</v>
      </c>
      <c r="F160" s="150" t="s">
        <v>185</v>
      </c>
    </row>
    <row r="161" spans="2:6" ht="12.75">
      <c r="B161" s="20" t="s">
        <v>113</v>
      </c>
      <c r="E161" s="33">
        <v>2510</v>
      </c>
      <c r="F161" s="70">
        <f>(E161/E170)*100</f>
        <v>3.265337981995108</v>
      </c>
    </row>
    <row r="162" spans="2:6" ht="12.75">
      <c r="B162" s="20" t="s">
        <v>127</v>
      </c>
      <c r="E162" s="33">
        <v>3001</v>
      </c>
      <c r="F162" s="70">
        <f>(E162/E170)*100</f>
        <v>3.9040953322578966</v>
      </c>
    </row>
    <row r="163" spans="2:6" ht="12.75">
      <c r="B163" s="20" t="s">
        <v>114</v>
      </c>
      <c r="E163" s="33">
        <v>1512</v>
      </c>
      <c r="F163" s="70">
        <f>(E163/E170)*100</f>
        <v>1.967008377998647</v>
      </c>
    </row>
    <row r="164" spans="2:6" ht="12.75">
      <c r="B164" s="20" t="s">
        <v>115</v>
      </c>
      <c r="E164" s="33">
        <v>35184</v>
      </c>
      <c r="F164" s="70">
        <f>(E164/E170)*100</f>
        <v>45.77197273247645</v>
      </c>
    </row>
    <row r="165" spans="2:6" ht="12.75">
      <c r="B165" s="20" t="s">
        <v>129</v>
      </c>
      <c r="E165" s="33">
        <v>25594</v>
      </c>
      <c r="F165" s="70"/>
    </row>
    <row r="166" spans="2:6" ht="12.75">
      <c r="B166" s="20" t="s">
        <v>201</v>
      </c>
      <c r="E166" s="72">
        <v>26</v>
      </c>
      <c r="F166" s="70"/>
    </row>
    <row r="167" spans="2:6" ht="12.75">
      <c r="B167" s="20" t="s">
        <v>139</v>
      </c>
      <c r="E167" s="72">
        <v>252</v>
      </c>
      <c r="F167" s="70">
        <f>(E167/E170)*100</f>
        <v>0.32783472966644117</v>
      </c>
    </row>
    <row r="168" spans="2:6" ht="12.75">
      <c r="B168" s="20" t="s">
        <v>140</v>
      </c>
      <c r="E168" s="72">
        <v>6</v>
      </c>
      <c r="F168" s="70"/>
    </row>
    <row r="169" spans="2:6" ht="13.5" thickBot="1">
      <c r="B169" s="20" t="s">
        <v>47</v>
      </c>
      <c r="E169" s="33">
        <v>8783</v>
      </c>
      <c r="F169" s="70">
        <f>(E169/E170)*100</f>
        <v>11.42608107404902</v>
      </c>
    </row>
    <row r="170" spans="2:6" ht="12.75" customHeight="1" thickBot="1">
      <c r="B170" s="22" t="s">
        <v>44</v>
      </c>
      <c r="C170" s="68"/>
      <c r="D170" s="68"/>
      <c r="E170" s="69">
        <f>SUM(E161:E169)</f>
        <v>76868</v>
      </c>
      <c r="F170" s="80">
        <f>SUM(F161:F169)</f>
        <v>66.66233022844357</v>
      </c>
    </row>
    <row r="171" spans="2:6" ht="14.25" thickBot="1" thickTop="1">
      <c r="B171" s="30" t="s">
        <v>207</v>
      </c>
      <c r="C171" s="147"/>
      <c r="D171" s="147"/>
      <c r="E171" s="148">
        <f>E155-E170</f>
        <v>739</v>
      </c>
      <c r="F171" s="71" t="s">
        <v>128</v>
      </c>
    </row>
    <row r="172" ht="12.75" customHeight="1"/>
    <row r="173" spans="1:4" ht="12.75">
      <c r="A173" s="81" t="s">
        <v>130</v>
      </c>
      <c r="D173" s="7" t="s">
        <v>135</v>
      </c>
    </row>
    <row r="174" spans="2:4" ht="12.75">
      <c r="B174" s="77" t="s">
        <v>131</v>
      </c>
      <c r="C174" s="78"/>
      <c r="D174" s="79">
        <v>10909.16</v>
      </c>
    </row>
    <row r="175" spans="2:4" ht="12.75">
      <c r="B175" s="73" t="s">
        <v>132</v>
      </c>
      <c r="D175" s="33">
        <v>416.75</v>
      </c>
    </row>
    <row r="176" spans="2:4" ht="12.75">
      <c r="B176" s="73" t="s">
        <v>133</v>
      </c>
      <c r="D176" s="33">
        <v>-460.76</v>
      </c>
    </row>
    <row r="177" spans="2:4" ht="13.5" thickBot="1">
      <c r="B177" s="74" t="s">
        <v>134</v>
      </c>
      <c r="C177" s="75"/>
      <c r="D177" s="76">
        <f>SUM(D174:D176)</f>
        <v>10865.15</v>
      </c>
    </row>
    <row r="178" ht="13.5" thickTop="1">
      <c r="B178" s="5"/>
    </row>
    <row r="179" spans="2:4" ht="12.75">
      <c r="B179" s="78" t="s">
        <v>136</v>
      </c>
      <c r="C179" s="78"/>
      <c r="D179" s="79">
        <v>52580.33</v>
      </c>
    </row>
    <row r="180" spans="2:4" ht="12.75">
      <c r="B180" s="5" t="s">
        <v>137</v>
      </c>
      <c r="D180" s="33">
        <v>441.52</v>
      </c>
    </row>
    <row r="181" spans="2:4" ht="12.75">
      <c r="B181" s="5" t="s">
        <v>138</v>
      </c>
      <c r="D181" s="33">
        <v>-307.18</v>
      </c>
    </row>
    <row r="182" spans="2:4" ht="13.5" thickBot="1">
      <c r="B182" s="75" t="s">
        <v>136</v>
      </c>
      <c r="C182" s="75"/>
      <c r="D182" s="76">
        <f>SUM(D179:D181)</f>
        <v>52714.67</v>
      </c>
    </row>
    <row r="183" ht="13.5" thickTop="1"/>
    <row r="186" ht="12.75">
      <c r="B186" s="151"/>
    </row>
    <row r="187" ht="12.75">
      <c r="B187" t="s">
        <v>219</v>
      </c>
    </row>
    <row r="189" spans="1:8" ht="12.75">
      <c r="A189" t="s">
        <v>158</v>
      </c>
      <c r="H189" s="8"/>
    </row>
    <row r="191" ht="12.75">
      <c r="B191" s="154" t="s">
        <v>202</v>
      </c>
    </row>
    <row r="193" spans="2:7" ht="13.5" thickBot="1">
      <c r="B193" s="132" t="s">
        <v>159</v>
      </c>
      <c r="C193" s="133"/>
      <c r="D193" s="134" t="s">
        <v>160</v>
      </c>
      <c r="E193" s="132" t="s">
        <v>161</v>
      </c>
      <c r="F193" s="137" t="s">
        <v>162</v>
      </c>
      <c r="G193" s="136" t="s">
        <v>163</v>
      </c>
    </row>
    <row r="194" spans="2:7" ht="12.75">
      <c r="B194" s="113" t="s">
        <v>164</v>
      </c>
      <c r="C194" s="8"/>
      <c r="D194" s="85">
        <v>1</v>
      </c>
      <c r="E194" s="113">
        <v>2</v>
      </c>
      <c r="F194" s="129">
        <f aca="true" t="shared" si="0" ref="F194:F199">SUM(D194:E194)</f>
        <v>3</v>
      </c>
      <c r="G194" s="128">
        <v>2.56</v>
      </c>
    </row>
    <row r="195" spans="2:7" ht="12.75">
      <c r="B195" s="114" t="s">
        <v>166</v>
      </c>
      <c r="C195" s="101"/>
      <c r="D195" s="102">
        <v>4</v>
      </c>
      <c r="E195" s="114">
        <v>12</v>
      </c>
      <c r="F195" s="51">
        <f t="shared" si="0"/>
        <v>16</v>
      </c>
      <c r="G195" s="115">
        <v>13.68</v>
      </c>
    </row>
    <row r="196" spans="2:7" ht="12.75">
      <c r="B196" s="114" t="s">
        <v>165</v>
      </c>
      <c r="C196" s="101"/>
      <c r="D196" s="102">
        <v>2</v>
      </c>
      <c r="E196" s="114">
        <v>26</v>
      </c>
      <c r="F196" s="51">
        <f t="shared" si="0"/>
        <v>28</v>
      </c>
      <c r="G196" s="115">
        <v>23.93</v>
      </c>
    </row>
    <row r="197" spans="2:7" ht="12.75">
      <c r="B197" s="114" t="s">
        <v>171</v>
      </c>
      <c r="C197" s="115"/>
      <c r="D197" s="102">
        <v>6</v>
      </c>
      <c r="E197" s="114">
        <v>23</v>
      </c>
      <c r="F197" s="51">
        <f t="shared" si="0"/>
        <v>29</v>
      </c>
      <c r="G197" s="115">
        <v>24.79</v>
      </c>
    </row>
    <row r="198" spans="2:7" ht="12.75">
      <c r="B198" s="114" t="s">
        <v>167</v>
      </c>
      <c r="C198" s="101"/>
      <c r="D198" s="102">
        <v>6</v>
      </c>
      <c r="E198" s="114">
        <v>31</v>
      </c>
      <c r="F198" s="51">
        <f t="shared" si="0"/>
        <v>37</v>
      </c>
      <c r="G198" s="115">
        <v>31.62</v>
      </c>
    </row>
    <row r="199" spans="2:7" ht="13.5" thickBot="1">
      <c r="B199" s="113" t="s">
        <v>168</v>
      </c>
      <c r="C199" s="8"/>
      <c r="D199" s="85">
        <v>2</v>
      </c>
      <c r="E199" s="113">
        <v>2</v>
      </c>
      <c r="F199" s="129">
        <f t="shared" si="0"/>
        <v>4</v>
      </c>
      <c r="G199" s="128">
        <v>3.42</v>
      </c>
    </row>
    <row r="200" spans="2:7" ht="12.75">
      <c r="B200" s="138" t="s">
        <v>169</v>
      </c>
      <c r="C200" s="139"/>
      <c r="D200" s="140">
        <f>SUM(D194:D199)</f>
        <v>21</v>
      </c>
      <c r="E200" s="138">
        <f>SUM(E194:E199)</f>
        <v>96</v>
      </c>
      <c r="F200" s="141">
        <f>SUM(F194:F199)</f>
        <v>117</v>
      </c>
      <c r="G200" s="142">
        <f>SUM(G194:G199)</f>
        <v>100.00000000000001</v>
      </c>
    </row>
    <row r="201" spans="2:7" ht="12.75">
      <c r="B201" s="130" t="s">
        <v>170</v>
      </c>
      <c r="C201" s="78"/>
      <c r="D201" s="131">
        <v>17.95</v>
      </c>
      <c r="E201" s="130">
        <v>82.05</v>
      </c>
      <c r="F201" s="143">
        <v>100</v>
      </c>
      <c r="G201" s="144" t="s">
        <v>172</v>
      </c>
    </row>
    <row r="203" ht="12.75">
      <c r="B203" s="154" t="s">
        <v>203</v>
      </c>
    </row>
    <row r="205" spans="2:7" ht="13.5" thickBot="1">
      <c r="B205" s="132" t="s">
        <v>159</v>
      </c>
      <c r="C205" s="133"/>
      <c r="D205" s="134" t="s">
        <v>160</v>
      </c>
      <c r="E205" s="132" t="s">
        <v>161</v>
      </c>
      <c r="F205" s="137" t="s">
        <v>162</v>
      </c>
      <c r="G205" s="136" t="s">
        <v>163</v>
      </c>
    </row>
    <row r="206" spans="2:7" ht="12.75">
      <c r="B206" s="113" t="s">
        <v>173</v>
      </c>
      <c r="C206" s="8"/>
      <c r="D206" s="85">
        <v>4</v>
      </c>
      <c r="E206" s="113">
        <v>13</v>
      </c>
      <c r="F206" s="129">
        <f aca="true" t="shared" si="1" ref="F206:F212">SUM(D206:E206)</f>
        <v>17</v>
      </c>
      <c r="G206" s="128">
        <v>14.53</v>
      </c>
    </row>
    <row r="207" spans="2:7" ht="12.75">
      <c r="B207" s="114" t="s">
        <v>174</v>
      </c>
      <c r="C207" s="101"/>
      <c r="D207" s="102">
        <v>6</v>
      </c>
      <c r="E207" s="114">
        <v>19</v>
      </c>
      <c r="F207" s="51">
        <f t="shared" si="1"/>
        <v>25</v>
      </c>
      <c r="G207" s="115">
        <v>21.37</v>
      </c>
    </row>
    <row r="208" spans="2:7" ht="12.75">
      <c r="B208" s="114" t="s">
        <v>175</v>
      </c>
      <c r="C208" s="101"/>
      <c r="D208" s="102">
        <v>0</v>
      </c>
      <c r="E208" s="114">
        <v>0</v>
      </c>
      <c r="F208" s="51">
        <f t="shared" si="1"/>
        <v>0</v>
      </c>
      <c r="G208" s="115">
        <v>0</v>
      </c>
    </row>
    <row r="209" spans="2:7" ht="12.75">
      <c r="B209" s="114" t="s">
        <v>176</v>
      </c>
      <c r="C209" s="115"/>
      <c r="D209" s="102">
        <v>0</v>
      </c>
      <c r="E209" s="114">
        <v>1</v>
      </c>
      <c r="F209" s="51">
        <f t="shared" si="1"/>
        <v>1</v>
      </c>
      <c r="G209" s="115">
        <v>0.85</v>
      </c>
    </row>
    <row r="210" spans="2:7" ht="12.75">
      <c r="B210" s="114" t="s">
        <v>177</v>
      </c>
      <c r="C210" s="101"/>
      <c r="D210" s="102">
        <v>4</v>
      </c>
      <c r="E210" s="114">
        <v>54</v>
      </c>
      <c r="F210" s="51">
        <f t="shared" si="1"/>
        <v>58</v>
      </c>
      <c r="G210" s="115">
        <v>49.57</v>
      </c>
    </row>
    <row r="211" spans="2:7" ht="12.75">
      <c r="B211" s="113" t="s">
        <v>178</v>
      </c>
      <c r="C211" s="8"/>
      <c r="D211" s="85">
        <v>0</v>
      </c>
      <c r="E211" s="113">
        <v>2</v>
      </c>
      <c r="F211" s="129">
        <f t="shared" si="1"/>
        <v>2</v>
      </c>
      <c r="G211" s="128">
        <v>1.71</v>
      </c>
    </row>
    <row r="212" spans="2:7" ht="13.5" thickBot="1">
      <c r="B212" s="118" t="s">
        <v>179</v>
      </c>
      <c r="C212" s="119"/>
      <c r="D212" s="120">
        <v>7</v>
      </c>
      <c r="E212" s="118">
        <v>7</v>
      </c>
      <c r="F212" s="49">
        <f t="shared" si="1"/>
        <v>14</v>
      </c>
      <c r="G212" s="119">
        <v>11.97</v>
      </c>
    </row>
    <row r="213" spans="2:7" ht="12.75">
      <c r="B213" s="138" t="s">
        <v>169</v>
      </c>
      <c r="C213" s="139"/>
      <c r="D213" s="140">
        <f>SUM(D206:D212)</f>
        <v>21</v>
      </c>
      <c r="E213" s="138">
        <f>SUM(E206:E212)</f>
        <v>96</v>
      </c>
      <c r="F213" s="141">
        <f>SUM(F206:F212)</f>
        <v>117</v>
      </c>
      <c r="G213" s="142">
        <f>SUM(G206:G212)</f>
        <v>99.99999999999999</v>
      </c>
    </row>
    <row r="214" spans="2:7" ht="12.75">
      <c r="B214" s="130" t="s">
        <v>170</v>
      </c>
      <c r="C214" s="78"/>
      <c r="D214" s="131">
        <v>17.95</v>
      </c>
      <c r="E214" s="130">
        <v>82.05</v>
      </c>
      <c r="F214" s="143"/>
      <c r="G214" s="144" t="s">
        <v>172</v>
      </c>
    </row>
    <row r="215" ht="12.75">
      <c r="D215" s="120"/>
    </row>
    <row r="216" ht="12.75">
      <c r="B216" t="s">
        <v>204</v>
      </c>
    </row>
    <row r="218" spans="2:4" ht="13.5" thickBot="1">
      <c r="B218" s="111"/>
      <c r="C218" s="112"/>
      <c r="D218" s="136" t="s">
        <v>162</v>
      </c>
    </row>
    <row r="219" spans="2:4" ht="12.75">
      <c r="B219" s="66" t="s">
        <v>180</v>
      </c>
      <c r="C219" s="67"/>
      <c r="D219" s="127">
        <v>18354.24</v>
      </c>
    </row>
    <row r="221" ht="12.75">
      <c r="B221" t="s">
        <v>205</v>
      </c>
    </row>
    <row r="223" spans="2:4" ht="13.5" thickBot="1">
      <c r="B223" s="132"/>
      <c r="C223" s="133"/>
      <c r="D223" s="134" t="s">
        <v>181</v>
      </c>
    </row>
    <row r="224" spans="2:4" ht="12.75">
      <c r="B224" s="66" t="s">
        <v>182</v>
      </c>
      <c r="C224" s="7"/>
      <c r="D224" s="117">
        <v>53</v>
      </c>
    </row>
    <row r="225" spans="2:4" ht="12.75">
      <c r="B225" s="114" t="s">
        <v>183</v>
      </c>
      <c r="C225" s="101"/>
      <c r="D225" s="102">
        <v>41</v>
      </c>
    </row>
    <row r="227" ht="12.75">
      <c r="B227" t="s">
        <v>206</v>
      </c>
    </row>
    <row r="229" spans="2:5" ht="13.5" thickBot="1">
      <c r="B229" s="132" t="s">
        <v>184</v>
      </c>
      <c r="C229" s="133"/>
      <c r="D229" s="134" t="s">
        <v>181</v>
      </c>
      <c r="E229" s="135" t="s">
        <v>185</v>
      </c>
    </row>
    <row r="230" spans="2:5" ht="12.75">
      <c r="B230" s="66" t="s">
        <v>186</v>
      </c>
      <c r="C230" s="7"/>
      <c r="D230" s="117">
        <v>51</v>
      </c>
      <c r="E230" s="99">
        <v>43.59</v>
      </c>
    </row>
    <row r="231" spans="2:5" ht="12.75">
      <c r="B231" s="114" t="s">
        <v>187</v>
      </c>
      <c r="C231" s="101"/>
      <c r="D231" s="102">
        <v>23</v>
      </c>
      <c r="E231" s="102">
        <v>19.66</v>
      </c>
    </row>
    <row r="232" spans="2:5" ht="12.75">
      <c r="B232" s="114" t="s">
        <v>188</v>
      </c>
      <c r="C232" s="101"/>
      <c r="D232" s="102">
        <v>14</v>
      </c>
      <c r="E232" s="102">
        <v>11.97</v>
      </c>
    </row>
    <row r="233" spans="2:5" ht="12.75">
      <c r="B233" s="114" t="s">
        <v>164</v>
      </c>
      <c r="C233" s="101"/>
      <c r="D233" s="102">
        <v>11</v>
      </c>
      <c r="E233" s="102">
        <v>9.4</v>
      </c>
    </row>
    <row r="234" spans="2:5" ht="13.5" thickBot="1">
      <c r="B234" s="121" t="s">
        <v>189</v>
      </c>
      <c r="C234" s="122"/>
      <c r="D234" s="123">
        <v>18</v>
      </c>
      <c r="E234" s="116">
        <v>15.38</v>
      </c>
    </row>
    <row r="235" spans="2:5" ht="12.75">
      <c r="B235" s="124"/>
      <c r="C235" s="125"/>
      <c r="D235" s="126"/>
      <c r="E235" s="85"/>
    </row>
    <row r="236" spans="2:5" ht="12.75">
      <c r="B236" s="130" t="s">
        <v>162</v>
      </c>
      <c r="C236" s="78"/>
      <c r="D236" s="131">
        <f>SUM(D230:D235)</f>
        <v>117</v>
      </c>
      <c r="E236" s="131">
        <f>SUM(E230:E235)</f>
        <v>100</v>
      </c>
    </row>
    <row r="238" ht="12.75">
      <c r="G238" s="8"/>
    </row>
    <row r="240" ht="12.75">
      <c r="A240" t="s">
        <v>141</v>
      </c>
    </row>
    <row r="241" ht="13.5" thickBot="1"/>
    <row r="242" spans="1:7" ht="13.5" thickBot="1">
      <c r="A242" s="88" t="s">
        <v>142</v>
      </c>
      <c r="B242" s="89"/>
      <c r="C242" s="88">
        <v>2002</v>
      </c>
      <c r="D242" s="90">
        <v>2003</v>
      </c>
      <c r="E242" s="90">
        <v>2004</v>
      </c>
      <c r="F242" s="91">
        <v>2005</v>
      </c>
      <c r="G242" s="146">
        <v>2006</v>
      </c>
    </row>
    <row r="243" spans="1:7" ht="12.75">
      <c r="A243" s="12" t="s">
        <v>143</v>
      </c>
      <c r="B243" s="13"/>
      <c r="C243" s="12">
        <v>87.7</v>
      </c>
      <c r="D243" s="99">
        <v>90.3</v>
      </c>
      <c r="E243" s="99">
        <v>90.1</v>
      </c>
      <c r="F243" s="100">
        <v>92.3</v>
      </c>
      <c r="G243" s="50">
        <v>92.1</v>
      </c>
    </row>
    <row r="244" spans="1:7" ht="13.5" thickBot="1">
      <c r="A244" s="24" t="s">
        <v>144</v>
      </c>
      <c r="B244" s="21"/>
      <c r="C244" s="24">
        <v>65.5</v>
      </c>
      <c r="D244" s="86">
        <v>62.8</v>
      </c>
      <c r="E244" s="86">
        <v>57.6</v>
      </c>
      <c r="F244" s="84">
        <v>63.6</v>
      </c>
      <c r="G244" s="49">
        <v>62.9</v>
      </c>
    </row>
    <row r="247" ht="12.75">
      <c r="A247" t="s">
        <v>145</v>
      </c>
    </row>
    <row r="248" ht="13.5" thickBot="1">
      <c r="D248" t="s">
        <v>150</v>
      </c>
    </row>
    <row r="249" spans="1:7" ht="13.5" thickBot="1">
      <c r="A249" s="88" t="s">
        <v>142</v>
      </c>
      <c r="B249" s="89"/>
      <c r="C249" s="88">
        <v>2002</v>
      </c>
      <c r="D249" s="90">
        <v>2003</v>
      </c>
      <c r="E249" s="90">
        <v>2004</v>
      </c>
      <c r="F249" s="91">
        <v>2005</v>
      </c>
      <c r="G249" s="146">
        <v>2006</v>
      </c>
    </row>
    <row r="250" spans="1:7" ht="12.75">
      <c r="A250" s="82" t="s">
        <v>146</v>
      </c>
      <c r="B250" s="8"/>
      <c r="C250" s="82">
        <v>100</v>
      </c>
      <c r="D250" s="85">
        <v>100</v>
      </c>
      <c r="E250" s="85">
        <v>100</v>
      </c>
      <c r="F250" s="83">
        <v>340</v>
      </c>
      <c r="G250" s="50">
        <v>333</v>
      </c>
    </row>
    <row r="251" spans="1:7" ht="12.75">
      <c r="A251" s="14" t="s">
        <v>147</v>
      </c>
      <c r="B251" s="101"/>
      <c r="C251" s="14">
        <v>265</v>
      </c>
      <c r="D251" s="102">
        <v>180</v>
      </c>
      <c r="E251" s="102">
        <v>360</v>
      </c>
      <c r="F251" s="103">
        <v>150</v>
      </c>
      <c r="G251" s="51">
        <v>90</v>
      </c>
    </row>
    <row r="252" spans="1:7" ht="13.5" thickBot="1">
      <c r="A252" s="24" t="s">
        <v>148</v>
      </c>
      <c r="B252" s="21"/>
      <c r="C252" s="87">
        <v>0</v>
      </c>
      <c r="D252" s="21">
        <v>96</v>
      </c>
      <c r="E252" s="86">
        <v>0</v>
      </c>
      <c r="F252" s="84">
        <v>100</v>
      </c>
      <c r="G252" s="49">
        <v>0</v>
      </c>
    </row>
    <row r="255" ht="12.75">
      <c r="A255" t="s">
        <v>149</v>
      </c>
    </row>
    <row r="256" ht="13.5" thickBot="1">
      <c r="D256" t="s">
        <v>150</v>
      </c>
    </row>
    <row r="257" spans="1:7" ht="13.5" thickBot="1">
      <c r="A257" s="88" t="s">
        <v>142</v>
      </c>
      <c r="B257" s="89"/>
      <c r="C257" s="88">
        <v>2002</v>
      </c>
      <c r="D257" s="90">
        <v>2003</v>
      </c>
      <c r="E257" s="90">
        <v>2004</v>
      </c>
      <c r="F257" s="91">
        <v>2005</v>
      </c>
      <c r="G257" s="146">
        <v>2006</v>
      </c>
    </row>
    <row r="258" spans="1:7" ht="12.75">
      <c r="A258" s="82" t="s">
        <v>151</v>
      </c>
      <c r="B258" s="8"/>
      <c r="C258" s="92">
        <v>41422</v>
      </c>
      <c r="D258" s="93">
        <v>46008</v>
      </c>
      <c r="E258" s="93">
        <v>46446</v>
      </c>
      <c r="F258" s="94">
        <v>48603</v>
      </c>
      <c r="G258" s="157">
        <v>51394</v>
      </c>
    </row>
    <row r="259" spans="1:7" ht="12.75">
      <c r="A259" s="14" t="s">
        <v>152</v>
      </c>
      <c r="B259" s="101"/>
      <c r="C259" s="104">
        <v>41578</v>
      </c>
      <c r="D259" s="105">
        <v>46297</v>
      </c>
      <c r="E259" s="105">
        <v>46669</v>
      </c>
      <c r="F259" s="106">
        <v>51728</v>
      </c>
      <c r="G259" s="158">
        <v>52048</v>
      </c>
    </row>
    <row r="260" spans="1:7" ht="13.5" thickBot="1">
      <c r="A260" s="24" t="s">
        <v>153</v>
      </c>
      <c r="B260" s="21"/>
      <c r="C260" s="95">
        <v>156</v>
      </c>
      <c r="D260" s="96">
        <v>289</v>
      </c>
      <c r="E260" s="97">
        <v>223</v>
      </c>
      <c r="F260" s="98">
        <v>3125</v>
      </c>
      <c r="G260" s="49">
        <v>654</v>
      </c>
    </row>
    <row r="263" ht="12.75">
      <c r="A263" t="s">
        <v>154</v>
      </c>
    </row>
    <row r="264" ht="13.5" thickBot="1">
      <c r="D264" t="s">
        <v>150</v>
      </c>
    </row>
    <row r="265" spans="1:7" ht="13.5" thickBot="1">
      <c r="A265" s="88" t="s">
        <v>142</v>
      </c>
      <c r="B265" s="89"/>
      <c r="C265" s="88">
        <v>2002</v>
      </c>
      <c r="D265" s="90">
        <v>2003</v>
      </c>
      <c r="E265" s="90">
        <v>2004</v>
      </c>
      <c r="F265" s="91">
        <v>2005</v>
      </c>
      <c r="G265" s="146">
        <v>2006</v>
      </c>
    </row>
    <row r="266" spans="1:7" ht="12.75">
      <c r="A266" s="82" t="s">
        <v>155</v>
      </c>
      <c r="B266" s="8"/>
      <c r="C266" s="82">
        <v>93.15</v>
      </c>
      <c r="D266" s="85">
        <v>100.8</v>
      </c>
      <c r="E266" s="85">
        <v>104.8</v>
      </c>
      <c r="F266" s="83">
        <v>105.52</v>
      </c>
      <c r="G266" s="50">
        <v>113.89</v>
      </c>
    </row>
    <row r="267" spans="1:7" ht="13.5" thickBot="1">
      <c r="A267" s="15" t="s">
        <v>156</v>
      </c>
      <c r="B267" s="107"/>
      <c r="C267" s="108">
        <v>18642</v>
      </c>
      <c r="D267" s="109">
        <v>19939</v>
      </c>
      <c r="E267" s="109">
        <v>21751</v>
      </c>
      <c r="F267" s="110">
        <v>23317</v>
      </c>
      <c r="G267" s="159">
        <v>25620</v>
      </c>
    </row>
    <row r="271" ht="12.75">
      <c r="D271" t="s">
        <v>157</v>
      </c>
    </row>
    <row r="272" ht="12.75">
      <c r="D272" t="s">
        <v>220</v>
      </c>
    </row>
  </sheetData>
  <hyperlinks>
    <hyperlink ref="B10" r:id="rId1" display="pl.bila.voda@ova.pvtnet.cz"/>
    <hyperlink ref="B11" r:id="rId2" display="www.pl.bila.voda.jesenicko.com"/>
  </hyperlinks>
  <printOptions/>
  <pageMargins left="0" right="0" top="0.5905511811023623" bottom="0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PLBV</dc:creator>
  <cp:keywords/>
  <dc:description/>
  <cp:lastModifiedBy>Psychiatr. léčebna</cp:lastModifiedBy>
  <cp:lastPrinted>2007-04-17T05:27:13Z</cp:lastPrinted>
  <dcterms:created xsi:type="dcterms:W3CDTF">2005-05-24T07:33:50Z</dcterms:created>
  <dcterms:modified xsi:type="dcterms:W3CDTF">2007-04-26T10:11:43Z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